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7"/>
  <workbookPr showInkAnnotation="0" autoCompressPictures="0"/>
  <xr:revisionPtr revIDLastSave="0" documentId="8_{00E46F7D-D044-4DC0-ABA5-305C4B670D3C}" xr6:coauthVersionLast="47" xr6:coauthVersionMax="47" xr10:uidLastSave="{00000000-0000-0000-0000-000000000000}"/>
  <bookViews>
    <workbookView xWindow="0" yWindow="40" windowWidth="15960" windowHeight="18080" xr2:uid="{00000000-000D-0000-FFFF-FFFF00000000}"/>
  </bookViews>
  <sheets>
    <sheet name="BEP Berechnung" sheetId="1" r:id="rId1"/>
  </sheets>
  <definedNames>
    <definedName name="_xlnm.Print_Area" localSheetId="0">'BEP Berechnung'!$A$1:$K$33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J11" i="1"/>
  <c r="I11" i="1"/>
  <c r="F11" i="1"/>
  <c r="J10" i="1"/>
  <c r="I10" i="1"/>
  <c r="F10" i="1"/>
  <c r="J9" i="1"/>
  <c r="I9" i="1"/>
  <c r="F9" i="1"/>
  <c r="J8" i="1"/>
  <c r="I8" i="1"/>
  <c r="F8" i="1"/>
  <c r="J7" i="1"/>
  <c r="I7" i="1"/>
  <c r="F7" i="1"/>
  <c r="C6" i="1"/>
  <c r="J6" i="1"/>
  <c r="I6" i="1"/>
  <c r="G6" i="1"/>
  <c r="F6" i="1"/>
  <c r="H6" i="1" s="1"/>
  <c r="J5" i="1"/>
  <c r="I5" i="1"/>
  <c r="G5" i="1"/>
  <c r="F5" i="1"/>
  <c r="H5" i="1" s="1"/>
  <c r="J4" i="1"/>
  <c r="I4" i="1"/>
  <c r="G4" i="1"/>
  <c r="F4" i="1"/>
  <c r="H4" i="1" s="1"/>
  <c r="G11" i="1" l="1"/>
  <c r="G10" i="1"/>
  <c r="C9" i="1"/>
  <c r="C10" i="1" s="1"/>
  <c r="G9" i="1"/>
  <c r="G8" i="1"/>
  <c r="G7" i="1"/>
  <c r="H7" i="1"/>
  <c r="H8" i="1"/>
  <c r="H9" i="1"/>
  <c r="H10" i="1"/>
  <c r="H11" i="1"/>
</calcChain>
</file>

<file path=xl/sharedStrings.xml><?xml version="1.0" encoding="utf-8"?>
<sst xmlns="http://schemas.openxmlformats.org/spreadsheetml/2006/main" count="22" uniqueCount="22">
  <si>
    <t>BREAK-EVEN Berechnung für AI-Bot</t>
  </si>
  <si>
    <t>Eingabe</t>
  </si>
  <si>
    <t>Anzahl Suchen</t>
  </si>
  <si>
    <t>Variable Kosten</t>
  </si>
  <si>
    <t>fixe Kosten</t>
  </si>
  <si>
    <t>Gesamtkosten</t>
  </si>
  <si>
    <t>Einsparungen</t>
  </si>
  <si>
    <t>Deckungsbeiträge</t>
  </si>
  <si>
    <t>Bereitstellung / Setup / Onboarding</t>
  </si>
  <si>
    <t>monatliche Miete</t>
  </si>
  <si>
    <t>jährliche Kosten</t>
  </si>
  <si>
    <t>Kosten je AI-Bot Suche</t>
  </si>
  <si>
    <t>Einsparungen je Suche*</t>
  </si>
  <si>
    <t>Break-Even (Anzahl Suchen pro Jahr)**</t>
  </si>
  <si>
    <t>Anzahl der Suchen pro Stunde***</t>
  </si>
  <si>
    <t>Deckungsbeitrag pro Suche</t>
  </si>
  <si>
    <t>Erläuterungen</t>
  </si>
  <si>
    <t>Eingabefeld, individuelle Werte eintragen</t>
  </si>
  <si>
    <t>* Im Vergleich zu einer herkömmlichen Suche</t>
  </si>
  <si>
    <t>**ab dieser Such-Anzahl ist der AI-Bot wirtschaftlicher als eine herkömmliche Suche</t>
  </si>
  <si>
    <t>***benötigte Suchen pro Stunde für Break-Even</t>
  </si>
  <si>
    <t>©2023 mann digityl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</si>
</sst>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&quot; &quot;[$€-2]"/>
    <numFmt numFmtId="165" formatCode="#,##0&quot; &quot;[$€-2]"/>
    <numFmt numFmtId="166" formatCode="#,##0.0000&quot; &quot;[$€-2]"/>
    <numFmt numFmtId="167" formatCode="0.0"/>
    <numFmt numFmtId="168" formatCode="_-* #,##0.00\ [$€-407]_-;\-* #,##0.00\ [$€-407]_-;_-* &quot;-&quot;??\ [$€-407]_-;_-@_-"/>
    <numFmt numFmtId="169" formatCode="_-* #,##0\ [$€-407]_-;\-* #,##0\ [$€-407]_-;_-* &quot;-&quot;??\ [$€-407]_-;_-@_-"/>
    <numFmt numFmtId="170" formatCode="_-* #,##0.0000\ [$€-407]_-;\-* #,##0.0000\ [$€-407]_-;_-* &quot;-&quot;??\ [$€-407]_-;_-@_-"/>
  </numFmts>
  <fonts count="4">
    <font>
      <sz val="10"/>
      <color indexed="8"/>
      <name val="Arial"/>
    </font>
    <font>
      <b/>
      <sz val="10"/>
      <color indexed="8"/>
      <name val="Arial"/>
    </font>
    <font>
      <b/>
      <sz val="10"/>
      <color indexed="13"/>
      <name val="Arial"/>
    </font>
    <font>
      <sz val="2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14"/>
      </right>
      <top/>
      <bottom/>
      <diagonal/>
    </border>
    <border>
      <left style="thin">
        <color indexed="14"/>
      </left>
      <right style="thin">
        <color indexed="14"/>
      </right>
      <top/>
      <bottom/>
      <diagonal/>
    </border>
    <border>
      <left style="thin">
        <color indexed="1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8"/>
      </bottom>
      <diagonal/>
    </border>
    <border>
      <left/>
      <right style="medium">
        <color rgb="FF000000"/>
      </right>
      <top style="medium">
        <color rgb="FF000000"/>
      </top>
      <bottom style="thin">
        <color indexed="8"/>
      </bottom>
      <diagonal/>
    </border>
    <border>
      <left style="medium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medium">
        <color rgb="FF000000"/>
      </left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thin">
        <color indexed="8"/>
      </left>
      <right style="medium">
        <color rgb="FF000000"/>
      </right>
      <top style="medium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</borders>
  <cellStyleXfs count="1">
    <xf numFmtId="0" fontId="0" fillId="0" borderId="0" applyNumberFormat="0" applyFill="0" applyBorder="0" applyProtection="0"/>
  </cellStyleXfs>
  <cellXfs count="36">
    <xf numFmtId="0" fontId="0" fillId="0" borderId="0" xfId="0"/>
    <xf numFmtId="0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49" fontId="0" fillId="0" borderId="2" xfId="0" applyNumberFormat="1" applyBorder="1"/>
    <xf numFmtId="49" fontId="0" fillId="0" borderId="8" xfId="0" applyNumberFormat="1" applyBorder="1"/>
    <xf numFmtId="165" fontId="0" fillId="0" borderId="9" xfId="0" applyNumberFormat="1" applyBorder="1"/>
    <xf numFmtId="49" fontId="2" fillId="0" borderId="8" xfId="0" applyNumberFormat="1" applyFont="1" applyBorder="1"/>
    <xf numFmtId="3" fontId="2" fillId="0" borderId="9" xfId="0" applyNumberFormat="1" applyFont="1" applyBorder="1"/>
    <xf numFmtId="49" fontId="0" fillId="0" borderId="10" xfId="0" applyNumberFormat="1" applyBorder="1"/>
    <xf numFmtId="166" fontId="0" fillId="0" borderId="11" xfId="0" applyNumberFormat="1" applyBorder="1"/>
    <xf numFmtId="0" fontId="3" fillId="0" borderId="0" xfId="0" applyNumberFormat="1" applyFont="1"/>
    <xf numFmtId="167" fontId="0" fillId="0" borderId="9" xfId="0" applyNumberFormat="1" applyBorder="1"/>
    <xf numFmtId="168" fontId="0" fillId="4" borderId="9" xfId="0" applyNumberFormat="1" applyFill="1" applyBorder="1"/>
    <xf numFmtId="169" fontId="0" fillId="4" borderId="9" xfId="0" applyNumberFormat="1" applyFill="1" applyBorder="1"/>
    <xf numFmtId="169" fontId="0" fillId="0" borderId="9" xfId="0" applyNumberFormat="1" applyBorder="1"/>
    <xf numFmtId="170" fontId="0" fillId="4" borderId="9" xfId="0" applyNumberFormat="1" applyFill="1" applyBorder="1"/>
    <xf numFmtId="49" fontId="1" fillId="3" borderId="12" xfId="0" applyNumberFormat="1" applyFont="1" applyFill="1" applyBorder="1"/>
    <xf numFmtId="49" fontId="1" fillId="2" borderId="13" xfId="0" applyNumberFormat="1" applyFont="1" applyFill="1" applyBorder="1"/>
    <xf numFmtId="49" fontId="1" fillId="2" borderId="14" xfId="0" applyNumberFormat="1" applyFont="1" applyFill="1" applyBorder="1"/>
    <xf numFmtId="0" fontId="0" fillId="5" borderId="8" xfId="0" applyNumberFormat="1" applyFill="1" applyBorder="1"/>
    <xf numFmtId="0" fontId="0" fillId="5" borderId="10" xfId="0" applyNumberFormat="1" applyFill="1" applyBorder="1"/>
    <xf numFmtId="164" fontId="0" fillId="0" borderId="15" xfId="0" applyNumberFormat="1" applyBorder="1"/>
    <xf numFmtId="165" fontId="0" fillId="0" borderId="15" xfId="0" applyNumberFormat="1" applyBorder="1"/>
    <xf numFmtId="165" fontId="0" fillId="0" borderId="11" xfId="0" applyNumberFormat="1" applyBorder="1"/>
    <xf numFmtId="0" fontId="0" fillId="0" borderId="2" xfId="0" applyNumberFormat="1" applyBorder="1"/>
    <xf numFmtId="49" fontId="0" fillId="0" borderId="2" xfId="0" applyNumberFormat="1" applyBorder="1" applyAlignment="1">
      <alignment horizontal="left" vertical="top" wrapText="1"/>
    </xf>
    <xf numFmtId="49" fontId="1" fillId="2" borderId="6" xfId="0" applyNumberFormat="1" applyFont="1" applyFill="1" applyBorder="1" applyAlignment="1"/>
    <xf numFmtId="0" fontId="0" fillId="0" borderId="7" xfId="0" applyBorder="1" applyAlignment="1"/>
    <xf numFmtId="49" fontId="1" fillId="5" borderId="2" xfId="0" applyNumberFormat="1" applyFont="1" applyFill="1" applyBorder="1" applyAlignment="1"/>
    <xf numFmtId="0" fontId="0" fillId="0" borderId="2" xfId="0" applyBorder="1" applyAlignment="1"/>
    <xf numFmtId="49" fontId="0" fillId="4" borderId="2" xfId="0" applyNumberForma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9D9D9"/>
      <rgbColor rgb="FFDDDDDD"/>
      <rgbColor rgb="FFD9EAD3"/>
      <rgbColor rgb="FFFFFFFF"/>
      <rgbColor rgb="FFEA4335"/>
      <rgbColor rgb="FFAAAAAA"/>
      <rgbColor rgb="FF878787"/>
      <rgbColor rgb="FF1A1A1A"/>
      <rgbColor rgb="00CCCCCC"/>
      <rgbColor rgb="FFB7B7B7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42735"/>
          <c:y val="4.0836200000000003E-2"/>
          <c:w val="0.63840300000000005"/>
          <c:h val="0.82894000000000001"/>
        </c:manualLayout>
      </c:layout>
      <c:lineChart>
        <c:grouping val="standard"/>
        <c:varyColors val="0"/>
        <c:ser>
          <c:idx val="3"/>
          <c:order val="0"/>
          <c:tx>
            <c:strRef>
              <c:f>'BEP Berechnung'!$H$3</c:f>
              <c:strCache>
                <c:ptCount val="1"/>
                <c:pt idx="0">
                  <c:v>Gesamtkosten</c:v>
                </c:pt>
              </c:strCache>
            </c:strRef>
          </c:tx>
          <c:spPr>
            <a:ln w="19050" cap="flat">
              <a:solidFill>
                <a:srgbClr val="000000"/>
              </a:solidFill>
              <a:prstDash val="solid"/>
              <a:miter lim="800000"/>
            </a:ln>
            <a:effectLst/>
          </c:spPr>
          <c:marker>
            <c:symbol val="none"/>
          </c:marker>
          <c:cat>
            <c:numRef>
              <c:f>'BEP Berechnung'!$E$4:$E$11</c:f>
              <c:numCache>
                <c:formatCode>General</c:formatCode>
                <c:ptCount val="8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8000</c:v>
                </c:pt>
                <c:pt idx="5">
                  <c:v>9000</c:v>
                </c:pt>
                <c:pt idx="6">
                  <c:v>10000</c:v>
                </c:pt>
                <c:pt idx="7">
                  <c:v>11000</c:v>
                </c:pt>
              </c:numCache>
            </c:numRef>
          </c:cat>
          <c:val>
            <c:numRef>
              <c:f>'BEP Berechnung'!$H$4:$H$11</c:f>
              <c:numCache>
                <c:formatCode>#,##0.00" "[$€-2]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79-4795-8FE7-8C608534D063}"/>
            </c:ext>
          </c:extLst>
        </c:ser>
        <c:ser>
          <c:idx val="4"/>
          <c:order val="1"/>
          <c:tx>
            <c:strRef>
              <c:f>'BEP Berechnung'!$I$3</c:f>
              <c:strCache>
                <c:ptCount val="1"/>
                <c:pt idx="0">
                  <c:v>Einsparungen</c:v>
                </c:pt>
              </c:strCache>
            </c:strRef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'BEP Berechnung'!$E$4:$E$11</c:f>
              <c:numCache>
                <c:formatCode>General</c:formatCode>
                <c:ptCount val="8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8000</c:v>
                </c:pt>
                <c:pt idx="5">
                  <c:v>9000</c:v>
                </c:pt>
                <c:pt idx="6">
                  <c:v>10000</c:v>
                </c:pt>
                <c:pt idx="7">
                  <c:v>11000</c:v>
                </c:pt>
              </c:numCache>
            </c:numRef>
          </c:cat>
          <c:val>
            <c:numRef>
              <c:f>'BEP Berechnung'!$I$4:$I$11</c:f>
              <c:numCache>
                <c:formatCode>#,##0" "[$€-2]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79-4795-8FE7-8C608534D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minorGridlines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 sz="1000" b="0" i="0" u="none" strike="noStrike">
                    <a:solidFill>
                      <a:srgbClr val="000000"/>
                    </a:solidFill>
                    <a:latin typeface="Arial"/>
                  </a:rPr>
                  <a:t>Anzahl Suchen pro Jahr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888888"/>
            </a:solidFill>
            <a:prstDash val="solid"/>
            <a:miter lim="8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7B7B7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 sz="1000" b="0" i="0" u="none" strike="noStrike">
                    <a:solidFill>
                      <a:srgbClr val="000000"/>
                    </a:solidFill>
                    <a:latin typeface="Arial"/>
                  </a:rPr>
                  <a:t>EUR</a:t>
                </a:r>
              </a:p>
            </c:rich>
          </c:tx>
          <c:overlay val="1"/>
        </c:title>
        <c:numFmt formatCode="[$€-2]\ #,##0" sourceLinked="0"/>
        <c:majorTickMark val="in"/>
        <c:minorTickMark val="none"/>
        <c:tickLblPos val="nextTo"/>
        <c:spPr>
          <a:ln w="12700" cap="flat">
            <a:noFill/>
            <a:prstDash val="solid"/>
            <a:miter lim="8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094734552"/>
        <c:crosses val="autoZero"/>
        <c:crossBetween val="between"/>
        <c:majorUnit val="10000"/>
        <c:minorUnit val="500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1A1A1A"/>
              </a:solidFill>
              <a:latin typeface="Arial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190500</xdr:rowOff>
    </xdr:from>
    <xdr:to>
      <xdr:col>5</xdr:col>
      <xdr:colOff>676275</xdr:colOff>
      <xdr:row>31</xdr:row>
      <xdr:rowOff>19050</xdr:rowOff>
    </xdr:to>
    <xdr:graphicFrame macro="">
      <xdr:nvGraphicFramePr>
        <xdr:cNvPr id="3" name="Diagramm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647700</xdr:colOff>
      <xdr:row>20</xdr:row>
      <xdr:rowOff>190500</xdr:rowOff>
    </xdr:from>
    <xdr:to>
      <xdr:col>9</xdr:col>
      <xdr:colOff>733425</xdr:colOff>
      <xdr:row>28</xdr:row>
      <xdr:rowOff>114300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FE1876FE-1C85-B94C-5F06-E33FB7BC74DC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825" y="4419600"/>
          <a:ext cx="38100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showGridLines="0" tabSelected="1" topLeftCell="A2" workbookViewId="0">
      <selection activeCell="C8" sqref="C8"/>
    </sheetView>
  </sheetViews>
  <sheetFormatPr defaultColWidth="12.7109375" defaultRowHeight="15.75" customHeight="1"/>
  <cols>
    <col min="1" max="1" width="4.28515625" style="1" customWidth="1"/>
    <col min="2" max="2" width="34.7109375" style="1" customWidth="1"/>
    <col min="3" max="3" width="12.7109375" style="1" customWidth="1"/>
    <col min="4" max="4" width="17.28515625" style="1" customWidth="1"/>
    <col min="5" max="5" width="14.5703125" style="1" bestFit="1" customWidth="1"/>
    <col min="6" max="6" width="15.28515625" style="1" bestFit="1" customWidth="1"/>
    <col min="7" max="7" width="12.7109375" style="1" customWidth="1"/>
    <col min="8" max="8" width="14.140625" style="1" bestFit="1" customWidth="1"/>
    <col min="9" max="9" width="13.7109375" style="1" bestFit="1" customWidth="1"/>
    <col min="10" max="10" width="17.5703125" style="1" bestFit="1" customWidth="1"/>
    <col min="11" max="11" width="12.7109375" style="1" customWidth="1"/>
    <col min="12" max="16384" width="12.7109375" style="1"/>
  </cols>
  <sheetData>
    <row r="1" spans="1:11" s="12" customFormat="1" ht="25.5">
      <c r="B1" s="12" t="s">
        <v>0</v>
      </c>
    </row>
    <row r="2" spans="1:11" ht="15.7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75" customHeight="1">
      <c r="A3" s="4"/>
      <c r="B3" s="28" t="s">
        <v>1</v>
      </c>
      <c r="C3" s="29"/>
      <c r="D3" s="4"/>
      <c r="E3" s="18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20" t="s">
        <v>7</v>
      </c>
      <c r="K3" s="26"/>
    </row>
    <row r="4" spans="1:11" ht="15.75" customHeight="1">
      <c r="A4" s="4"/>
      <c r="B4" s="6" t="s">
        <v>8</v>
      </c>
      <c r="C4" s="15"/>
      <c r="D4" s="4"/>
      <c r="E4" s="21">
        <v>4000</v>
      </c>
      <c r="F4" s="2">
        <f>E4*$C$7</f>
        <v>0</v>
      </c>
      <c r="G4" s="3">
        <f>$C$6</f>
        <v>0</v>
      </c>
      <c r="H4" s="2">
        <f>F4+G4</f>
        <v>0</v>
      </c>
      <c r="I4" s="3">
        <f>$C$8*E4</f>
        <v>0</v>
      </c>
      <c r="J4" s="7">
        <f>E4*$C$11</f>
        <v>0</v>
      </c>
      <c r="K4" s="26"/>
    </row>
    <row r="5" spans="1:11" ht="15.75" customHeight="1">
      <c r="A5" s="4"/>
      <c r="B5" s="6" t="s">
        <v>9</v>
      </c>
      <c r="C5" s="15"/>
      <c r="D5" s="4"/>
      <c r="E5" s="21">
        <v>5000</v>
      </c>
      <c r="F5" s="2">
        <f>E5*$C$7</f>
        <v>0</v>
      </c>
      <c r="G5" s="3">
        <f>$C$6</f>
        <v>0</v>
      </c>
      <c r="H5" s="2">
        <f>F5+G5</f>
        <v>0</v>
      </c>
      <c r="I5" s="3">
        <f>$C$8*E5</f>
        <v>0</v>
      </c>
      <c r="J5" s="7">
        <f>E5*$C$11</f>
        <v>0</v>
      </c>
      <c r="K5" s="26"/>
    </row>
    <row r="6" spans="1:11" ht="15.75" customHeight="1">
      <c r="A6" s="4"/>
      <c r="B6" s="6" t="s">
        <v>10</v>
      </c>
      <c r="C6" s="16">
        <f>C4+C5*12</f>
        <v>0</v>
      </c>
      <c r="D6" s="4"/>
      <c r="E6" s="21">
        <v>6000</v>
      </c>
      <c r="F6" s="2">
        <f>E6*$C$7</f>
        <v>0</v>
      </c>
      <c r="G6" s="3">
        <f>$C$6</f>
        <v>0</v>
      </c>
      <c r="H6" s="2">
        <f>F6+G6</f>
        <v>0</v>
      </c>
      <c r="I6" s="3">
        <f>$C$8*E6</f>
        <v>0</v>
      </c>
      <c r="J6" s="7">
        <f>E6*$C$11</f>
        <v>0</v>
      </c>
      <c r="K6" s="26"/>
    </row>
    <row r="7" spans="1:11" ht="15.75" customHeight="1">
      <c r="A7" s="4"/>
      <c r="B7" s="6" t="s">
        <v>11</v>
      </c>
      <c r="C7" s="17"/>
      <c r="D7" s="4"/>
      <c r="E7" s="21">
        <v>7000</v>
      </c>
      <c r="F7" s="2">
        <f>E7*$C$7</f>
        <v>0</v>
      </c>
      <c r="G7" s="3">
        <f>$C$6</f>
        <v>0</v>
      </c>
      <c r="H7" s="2">
        <f>F7+G7</f>
        <v>0</v>
      </c>
      <c r="I7" s="3">
        <f>$C$8*E7</f>
        <v>0</v>
      </c>
      <c r="J7" s="7">
        <f>E7*$C$11</f>
        <v>0</v>
      </c>
      <c r="K7" s="26"/>
    </row>
    <row r="8" spans="1:11" ht="15.75" customHeight="1">
      <c r="A8" s="4"/>
      <c r="B8" s="6" t="s">
        <v>12</v>
      </c>
      <c r="C8" s="14"/>
      <c r="D8" s="4"/>
      <c r="E8" s="21">
        <v>8000</v>
      </c>
      <c r="F8" s="2">
        <f>E8*$C$7</f>
        <v>0</v>
      </c>
      <c r="G8" s="3">
        <f>$C$6</f>
        <v>0</v>
      </c>
      <c r="H8" s="2">
        <f>F8+G8</f>
        <v>0</v>
      </c>
      <c r="I8" s="3">
        <f>$C$8*E8</f>
        <v>0</v>
      </c>
      <c r="J8" s="7">
        <f>E8*$C$11</f>
        <v>0</v>
      </c>
      <c r="K8" s="26"/>
    </row>
    <row r="9" spans="1:11" ht="15.75" customHeight="1">
      <c r="A9" s="4"/>
      <c r="B9" s="8" t="s">
        <v>13</v>
      </c>
      <c r="C9" s="9" t="e">
        <f>$C$6/$C$11</f>
        <v>#DIV/0!</v>
      </c>
      <c r="D9" s="4"/>
      <c r="E9" s="21">
        <v>9000</v>
      </c>
      <c r="F9" s="2">
        <f>E9*$C$7</f>
        <v>0</v>
      </c>
      <c r="G9" s="3">
        <f>$C$6</f>
        <v>0</v>
      </c>
      <c r="H9" s="2">
        <f>F9+G9</f>
        <v>0</v>
      </c>
      <c r="I9" s="3">
        <f>$C$8*E9</f>
        <v>0</v>
      </c>
      <c r="J9" s="7">
        <f>E9*$C$11</f>
        <v>0</v>
      </c>
      <c r="K9" s="26"/>
    </row>
    <row r="10" spans="1:11" ht="15.75" customHeight="1">
      <c r="A10" s="4"/>
      <c r="B10" s="6" t="s">
        <v>14</v>
      </c>
      <c r="C10" s="13" t="e">
        <f>C9/52/40</f>
        <v>#DIV/0!</v>
      </c>
      <c r="D10" s="4"/>
      <c r="E10" s="21">
        <v>10000</v>
      </c>
      <c r="F10" s="2">
        <f>E10*$C$7</f>
        <v>0</v>
      </c>
      <c r="G10" s="3">
        <f>$C$6</f>
        <v>0</v>
      </c>
      <c r="H10" s="2">
        <f>F10+G10</f>
        <v>0</v>
      </c>
      <c r="I10" s="3">
        <f>$C$8*E10</f>
        <v>0</v>
      </c>
      <c r="J10" s="7">
        <f>E10*$C$11</f>
        <v>0</v>
      </c>
      <c r="K10" s="26"/>
    </row>
    <row r="11" spans="1:11" ht="15.75" customHeight="1">
      <c r="A11" s="4"/>
      <c r="B11" s="10" t="s">
        <v>15</v>
      </c>
      <c r="C11" s="11">
        <f>$C$8-$C$7</f>
        <v>0</v>
      </c>
      <c r="D11" s="4"/>
      <c r="E11" s="22">
        <v>11000</v>
      </c>
      <c r="F11" s="23">
        <f>E11*$C$7</f>
        <v>0</v>
      </c>
      <c r="G11" s="24">
        <f>$C$6</f>
        <v>0</v>
      </c>
      <c r="H11" s="23">
        <f>F11+G11</f>
        <v>0</v>
      </c>
      <c r="I11" s="24">
        <f>$C$8*E11</f>
        <v>0</v>
      </c>
      <c r="J11" s="25">
        <f>E11*$C$11</f>
        <v>0</v>
      </c>
      <c r="K11" s="26"/>
    </row>
    <row r="12" spans="1:11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1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1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1" ht="15.75" customHeight="1">
      <c r="A15" s="4"/>
      <c r="B15" s="4"/>
      <c r="C15" s="4"/>
      <c r="D15" s="4"/>
      <c r="E15" s="4"/>
      <c r="F15" s="4"/>
      <c r="G15" s="30" t="s">
        <v>16</v>
      </c>
      <c r="H15" s="31"/>
      <c r="I15" s="31"/>
      <c r="J15" s="31"/>
    </row>
    <row r="16" spans="1:11" ht="15.75" customHeight="1">
      <c r="A16" s="4"/>
      <c r="B16" s="4"/>
      <c r="C16" s="4"/>
      <c r="D16" s="4"/>
      <c r="E16" s="4"/>
      <c r="F16" s="4"/>
      <c r="G16" s="32" t="s">
        <v>17</v>
      </c>
      <c r="H16" s="31"/>
      <c r="I16" s="31"/>
      <c r="J16" s="31"/>
    </row>
    <row r="17" spans="1:10" ht="15.75" customHeight="1">
      <c r="A17" s="4"/>
      <c r="B17" s="4"/>
      <c r="C17" s="4"/>
      <c r="D17" s="4"/>
      <c r="E17" s="4"/>
      <c r="F17" s="4"/>
      <c r="G17" s="5" t="s">
        <v>18</v>
      </c>
      <c r="H17" s="4"/>
      <c r="I17" s="4"/>
      <c r="J17" s="4"/>
    </row>
    <row r="18" spans="1:10" ht="24.6" customHeight="1">
      <c r="A18" s="4"/>
      <c r="B18" s="4"/>
      <c r="C18" s="4"/>
      <c r="D18" s="4"/>
      <c r="E18" s="4"/>
      <c r="F18" s="4"/>
      <c r="G18" s="27" t="s">
        <v>19</v>
      </c>
      <c r="H18" s="31"/>
      <c r="I18" s="31"/>
      <c r="J18" s="31"/>
    </row>
    <row r="19" spans="1:10" ht="15.75" customHeight="1">
      <c r="A19" s="4"/>
      <c r="B19" s="4"/>
      <c r="C19" s="4"/>
      <c r="D19" s="4"/>
      <c r="E19" s="4"/>
      <c r="F19" s="4"/>
      <c r="G19" s="27" t="s">
        <v>20</v>
      </c>
      <c r="H19" s="31"/>
      <c r="I19" s="31"/>
      <c r="J19" s="31"/>
    </row>
    <row r="20" spans="1:1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5.75" customHeight="1">
      <c r="A30" s="4"/>
      <c r="B30" s="4"/>
      <c r="C30" s="4"/>
      <c r="D30" s="4"/>
      <c r="E30" s="4"/>
      <c r="F30" s="4"/>
      <c r="G30" s="5" t="s">
        <v>21</v>
      </c>
      <c r="H30" s="4"/>
      <c r="I30" s="4"/>
      <c r="J30" s="4"/>
    </row>
    <row r="31" spans="1:10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5.75" customHeight="1">
      <c r="A32" s="4"/>
      <c r="B32" s="4"/>
      <c r="C32" s="4"/>
      <c r="D32" s="4"/>
      <c r="E32" s="4"/>
      <c r="F32" s="4"/>
      <c r="G32" s="33"/>
      <c r="H32" s="34"/>
      <c r="I32" s="34"/>
      <c r="J32" s="35"/>
    </row>
    <row r="33" spans="1:10" ht="15.75" customHeight="1">
      <c r="A33" s="4"/>
      <c r="B33" s="4"/>
      <c r="C33" s="4"/>
      <c r="D33" s="4"/>
      <c r="E33" s="4"/>
      <c r="F33" s="4"/>
      <c r="G33" s="33"/>
      <c r="H33" s="34"/>
      <c r="I33" s="35"/>
      <c r="J33" s="4"/>
    </row>
  </sheetData>
  <mergeCells count="7">
    <mergeCell ref="B3:C3"/>
    <mergeCell ref="G32:J32"/>
    <mergeCell ref="G33:I33"/>
    <mergeCell ref="G16:J16"/>
    <mergeCell ref="G18:J18"/>
    <mergeCell ref="G19:J19"/>
    <mergeCell ref="G15:J15"/>
  </mergeCells>
  <pageMargins left="1" right="1" top="1" bottom="1" header="0.25" footer="0.25"/>
  <pageSetup paperSize="9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2023-12-05T08:18:14Z</dcterms:created>
  <dcterms:modified xsi:type="dcterms:W3CDTF">2023-12-05T10:03:25Z</dcterms:modified>
  <cp:category/>
  <cp:contentStatus/>
</cp:coreProperties>
</file>